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ate1904="1"/>
  <mc:AlternateContent xmlns:mc="http://schemas.openxmlformats.org/markup-compatibility/2006">
    <mc:Choice Requires="x15">
      <x15ac:absPath xmlns:x15ac="http://schemas.microsoft.com/office/spreadsheetml/2010/11/ac" url="/Users/admin/Sites/AppGeo/Dayton_Oxford/"/>
    </mc:Choice>
  </mc:AlternateContent>
  <xr:revisionPtr revIDLastSave="0" documentId="13_ncr:1_{C0B56882-1709-5447-AC55-132E80FF449B}" xr6:coauthVersionLast="47" xr6:coauthVersionMax="47" xr10:uidLastSave="{00000000-0000-0000-0000-000000000000}"/>
  <bookViews>
    <workbookView xWindow="660" yWindow="500" windowWidth="50540" windowHeight="28300" tabRatio="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3" i="1" l="1"/>
  <c r="J30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5" i="1"/>
  <c r="H28" i="1"/>
  <c r="H27" i="1"/>
  <c r="H26" i="1"/>
  <c r="H25" i="1"/>
  <c r="H24" i="1"/>
  <c r="H23" i="1"/>
  <c r="H22" i="1"/>
  <c r="H21" i="1"/>
  <c r="H20" i="1"/>
  <c r="H19" i="1"/>
  <c r="H18" i="1"/>
  <c r="H17" i="1"/>
  <c r="H38" i="1"/>
  <c r="H6" i="1"/>
  <c r="H7" i="1"/>
  <c r="H8" i="1"/>
  <c r="H9" i="1"/>
  <c r="H10" i="1"/>
  <c r="H11" i="1"/>
  <c r="H12" i="1"/>
  <c r="H13" i="1"/>
  <c r="H14" i="1"/>
  <c r="H15" i="1"/>
  <c r="H16" i="1"/>
  <c r="H5" i="1"/>
</calcChain>
</file>

<file path=xl/sharedStrings.xml><?xml version="1.0" encoding="utf-8"?>
<sst xmlns="http://schemas.openxmlformats.org/spreadsheetml/2006/main" count="38" uniqueCount="18">
  <si>
    <t>Layer 1 Velocity:</t>
  </si>
  <si>
    <t>Layer 1 Thickness:</t>
  </si>
  <si>
    <t>Lyr 2 (East) Velocity:</t>
  </si>
  <si>
    <t>Lyr 2 (West) Velocity:</t>
  </si>
  <si>
    <t>Layer over Vertical Contact:</t>
  </si>
  <si>
    <t>Obs Time (ms)</t>
  </si>
  <si>
    <t>Forward:</t>
  </si>
  <si>
    <t>Reverse:</t>
  </si>
  <si>
    <t>Mod Time</t>
  </si>
  <si>
    <t>(m/s)</t>
  </si>
  <si>
    <t>RMS misfit:</t>
  </si>
  <si>
    <t>(m)</t>
  </si>
  <si>
    <t>Offset Layer Boundary:</t>
  </si>
  <si>
    <t>East Layer 1 Thickness:</t>
  </si>
  <si>
    <t>Layer 2 Velocity:</t>
  </si>
  <si>
    <t>West Layer 1 Thickness:</t>
  </si>
  <si>
    <t>Distance (from West shot):</t>
  </si>
  <si>
    <t>Contact (Dist from W):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</si>
</sst>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0"/>
  </numFmts>
  <fonts count="2" x14ac:knownFonts="1">
    <font>
      <sz val="10"/>
      <name val="Verdana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2" fontId="0" fillId="2" borderId="0" xfId="0" applyNumberFormat="1" applyFill="1"/>
    <xf numFmtId="1" fontId="0" fillId="0" borderId="0" xfId="0" applyNumberFormat="1"/>
    <xf numFmtId="164" fontId="0" fillId="0" borderId="0" xfId="0" applyNumberFormat="1"/>
    <xf numFmtId="1" fontId="0" fillId="2" borderId="0" xfId="0" applyNumberFormat="1" applyFill="1"/>
    <xf numFmtId="165" fontId="0" fillId="2" borderId="0" xfId="0" applyNumberFormat="1" applyFill="1"/>
    <xf numFmtId="166" fontId="0" fillId="0" borderId="0" xfId="0" applyNumberFormat="1"/>
    <xf numFmtId="0" fontId="1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1886179966869"/>
          <c:y val="5.7293453826954131E-2"/>
          <c:w val="0.85387323928162984"/>
          <c:h val="0.78387861826878158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triangle"/>
            <c:size val="10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Sheet1!$F$5:$F$28</c:f>
              <c:numCache>
                <c:formatCode>0</c:formatCode>
                <c:ptCount val="2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  <c:pt idx="15">
                  <c:v>48</c:v>
                </c:pt>
                <c:pt idx="16">
                  <c:v>51</c:v>
                </c:pt>
                <c:pt idx="17">
                  <c:v>54</c:v>
                </c:pt>
                <c:pt idx="18">
                  <c:v>57</c:v>
                </c:pt>
                <c:pt idx="19">
                  <c:v>60</c:v>
                </c:pt>
                <c:pt idx="20">
                  <c:v>63</c:v>
                </c:pt>
                <c:pt idx="21">
                  <c:v>66</c:v>
                </c:pt>
                <c:pt idx="22">
                  <c:v>69</c:v>
                </c:pt>
                <c:pt idx="23">
                  <c:v>72</c:v>
                </c:pt>
              </c:numCache>
            </c:numRef>
          </c:xVal>
          <c:yVal>
            <c:numRef>
              <c:f>Sheet1!$G$5:$G$28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C75-2B47-86E4-B72131460BC4}"/>
            </c:ext>
          </c:extLst>
        </c:ser>
        <c:ser>
          <c:idx val="1"/>
          <c:order val="1"/>
          <c:spPr>
            <a:ln w="25400">
              <a:solidFill>
                <a:srgbClr val="DD0806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DD2D32"/>
              </a:solidFill>
              <a:ln>
                <a:solidFill>
                  <a:srgbClr val="DD2D32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Sheet1!$F$5:$F$28</c:f>
              <c:numCache>
                <c:formatCode>0</c:formatCode>
                <c:ptCount val="2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  <c:pt idx="15">
                  <c:v>48</c:v>
                </c:pt>
                <c:pt idx="16">
                  <c:v>51</c:v>
                </c:pt>
                <c:pt idx="17">
                  <c:v>54</c:v>
                </c:pt>
                <c:pt idx="18">
                  <c:v>57</c:v>
                </c:pt>
                <c:pt idx="19">
                  <c:v>60</c:v>
                </c:pt>
                <c:pt idx="20">
                  <c:v>63</c:v>
                </c:pt>
                <c:pt idx="21">
                  <c:v>66</c:v>
                </c:pt>
                <c:pt idx="22">
                  <c:v>69</c:v>
                </c:pt>
                <c:pt idx="23">
                  <c:v>72</c:v>
                </c:pt>
              </c:numCache>
            </c:numRef>
          </c:xVal>
          <c:yVal>
            <c:numRef>
              <c:f>Sheet1!$H$5:$H$28</c:f>
              <c:numCache>
                <c:formatCode>0.0</c:formatCode>
                <c:ptCount val="24"/>
                <c:pt idx="0">
                  <c:v>6</c:v>
                </c:pt>
                <c:pt idx="1">
                  <c:v>12</c:v>
                </c:pt>
                <c:pt idx="2">
                  <c:v>16.118950038622252</c:v>
                </c:pt>
                <c:pt idx="3">
                  <c:v>17.618950038622252</c:v>
                </c:pt>
                <c:pt idx="4">
                  <c:v>19.118950038622256</c:v>
                </c:pt>
                <c:pt idx="5">
                  <c:v>20.618950038622252</c:v>
                </c:pt>
                <c:pt idx="6">
                  <c:v>22.118950038622252</c:v>
                </c:pt>
                <c:pt idx="7">
                  <c:v>23.618950038622252</c:v>
                </c:pt>
                <c:pt idx="8">
                  <c:v>25.118950038622252</c:v>
                </c:pt>
                <c:pt idx="9">
                  <c:v>26.618950038622252</c:v>
                </c:pt>
                <c:pt idx="10">
                  <c:v>28.118950038622256</c:v>
                </c:pt>
                <c:pt idx="11">
                  <c:v>29.618950038622248</c:v>
                </c:pt>
                <c:pt idx="12">
                  <c:v>30.725554802410745</c:v>
                </c:pt>
                <c:pt idx="13">
                  <c:v>31.725554802410738</c:v>
                </c:pt>
                <c:pt idx="14">
                  <c:v>32.725554802410741</c:v>
                </c:pt>
                <c:pt idx="15">
                  <c:v>33.725554802410741</c:v>
                </c:pt>
                <c:pt idx="16">
                  <c:v>34.725554802410741</c:v>
                </c:pt>
                <c:pt idx="17">
                  <c:v>35.725554802410741</c:v>
                </c:pt>
                <c:pt idx="18">
                  <c:v>36.725554802410741</c:v>
                </c:pt>
                <c:pt idx="19">
                  <c:v>37.725554802410741</c:v>
                </c:pt>
                <c:pt idx="20">
                  <c:v>38.725554802410734</c:v>
                </c:pt>
                <c:pt idx="21">
                  <c:v>39.725554802410741</c:v>
                </c:pt>
                <c:pt idx="22">
                  <c:v>40.725554802410741</c:v>
                </c:pt>
                <c:pt idx="23">
                  <c:v>41.725554802410741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C75-2B47-86E4-B72131460BC4}"/>
            </c:ext>
          </c:extLst>
        </c:ser>
        <c:ser>
          <c:idx val="2"/>
          <c:order val="2"/>
          <c:spPr>
            <a:ln w="19050">
              <a:noFill/>
            </a:ln>
          </c:spPr>
          <c:marker>
            <c:symbol val="triangle"/>
            <c:size val="10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Sheet1!$F$5:$F$28</c:f>
              <c:numCache>
                <c:formatCode>0</c:formatCode>
                <c:ptCount val="2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  <c:pt idx="15">
                  <c:v>48</c:v>
                </c:pt>
                <c:pt idx="16">
                  <c:v>51</c:v>
                </c:pt>
                <c:pt idx="17">
                  <c:v>54</c:v>
                </c:pt>
                <c:pt idx="18">
                  <c:v>57</c:v>
                </c:pt>
                <c:pt idx="19">
                  <c:v>60</c:v>
                </c:pt>
                <c:pt idx="20">
                  <c:v>63</c:v>
                </c:pt>
                <c:pt idx="21">
                  <c:v>66</c:v>
                </c:pt>
                <c:pt idx="22">
                  <c:v>69</c:v>
                </c:pt>
                <c:pt idx="23">
                  <c:v>72</c:v>
                </c:pt>
              </c:numCache>
            </c:numRef>
          </c:xVal>
          <c:yVal>
            <c:numRef>
              <c:f>Sheet1!$I$5:$I$28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C75-2B47-86E4-B72131460BC4}"/>
            </c:ext>
          </c:extLst>
        </c:ser>
        <c:ser>
          <c:idx val="3"/>
          <c:order val="3"/>
          <c:spPr>
            <a:ln w="25400">
              <a:solidFill>
                <a:srgbClr val="0000D4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Sheet1!$F$5:$F$28</c:f>
              <c:numCache>
                <c:formatCode>0</c:formatCode>
                <c:ptCount val="2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  <c:pt idx="15">
                  <c:v>48</c:v>
                </c:pt>
                <c:pt idx="16">
                  <c:v>51</c:v>
                </c:pt>
                <c:pt idx="17">
                  <c:v>54</c:v>
                </c:pt>
                <c:pt idx="18">
                  <c:v>57</c:v>
                </c:pt>
                <c:pt idx="19">
                  <c:v>60</c:v>
                </c:pt>
                <c:pt idx="20">
                  <c:v>63</c:v>
                </c:pt>
                <c:pt idx="21">
                  <c:v>66</c:v>
                </c:pt>
                <c:pt idx="22">
                  <c:v>69</c:v>
                </c:pt>
                <c:pt idx="23">
                  <c:v>72</c:v>
                </c:pt>
              </c:numCache>
            </c:numRef>
          </c:xVal>
          <c:yVal>
            <c:numRef>
              <c:f>Sheet1!$J$5:$J$28</c:f>
              <c:numCache>
                <c:formatCode>0.0</c:formatCode>
                <c:ptCount val="24"/>
                <c:pt idx="0">
                  <c:v>41.225554802410741</c:v>
                </c:pt>
                <c:pt idx="1">
                  <c:v>39.725554802410741</c:v>
                </c:pt>
                <c:pt idx="2">
                  <c:v>38.225554802410741</c:v>
                </c:pt>
                <c:pt idx="3">
                  <c:v>36.725554802410741</c:v>
                </c:pt>
                <c:pt idx="4">
                  <c:v>35.225554802410741</c:v>
                </c:pt>
                <c:pt idx="5">
                  <c:v>33.725554802410741</c:v>
                </c:pt>
                <c:pt idx="6">
                  <c:v>32.225554802410741</c:v>
                </c:pt>
                <c:pt idx="7">
                  <c:v>30.725554802410745</c:v>
                </c:pt>
                <c:pt idx="8">
                  <c:v>29.225554802410741</c:v>
                </c:pt>
                <c:pt idx="9">
                  <c:v>27.725554802410741</c:v>
                </c:pt>
                <c:pt idx="10">
                  <c:v>26.225554802410741</c:v>
                </c:pt>
                <c:pt idx="11">
                  <c:v>24.832159566199234</c:v>
                </c:pt>
                <c:pt idx="12">
                  <c:v>23.83215956619923</c:v>
                </c:pt>
                <c:pt idx="13">
                  <c:v>22.83215956619923</c:v>
                </c:pt>
                <c:pt idx="14">
                  <c:v>21.83215956619923</c:v>
                </c:pt>
                <c:pt idx="15">
                  <c:v>20.83215956619923</c:v>
                </c:pt>
                <c:pt idx="16">
                  <c:v>19.83215956619923</c:v>
                </c:pt>
                <c:pt idx="17">
                  <c:v>18.83215956619923</c:v>
                </c:pt>
                <c:pt idx="18">
                  <c:v>17.832159566199234</c:v>
                </c:pt>
                <c:pt idx="19">
                  <c:v>16.832159566199234</c:v>
                </c:pt>
                <c:pt idx="20">
                  <c:v>15.832159566199232</c:v>
                </c:pt>
                <c:pt idx="21">
                  <c:v>14.83215956619923</c:v>
                </c:pt>
                <c:pt idx="22">
                  <c:v>12</c:v>
                </c:pt>
                <c:pt idx="23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C75-2B47-86E4-B72131460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3785616"/>
        <c:axId val="1"/>
      </c:scatterChart>
      <c:valAx>
        <c:axId val="773785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Profile Distance (m from E shot)</a:t>
                </a:r>
              </a:p>
            </c:rich>
          </c:tx>
          <c:layout>
            <c:manualLayout>
              <c:xMode val="edge"/>
              <c:yMode val="edge"/>
              <c:x val="0.35770365429365575"/>
              <c:y val="0.9114867654288157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2.5000793042029703E-2"/>
              <c:y val="0.3698032019739766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773785616"/>
        <c:crosses val="autoZero"/>
        <c:crossBetween val="midCat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961886179966869"/>
          <c:y val="5.9301093781798729E-2"/>
          <c:w val="0.85387323928162984"/>
          <c:h val="0.77630522768900156"/>
        </c:manualLayout>
      </c:layout>
      <c:scatterChart>
        <c:scatterStyle val="lineMarker"/>
        <c:varyColors val="0"/>
        <c:ser>
          <c:idx val="0"/>
          <c:order val="0"/>
          <c:spPr>
            <a:ln w="19050">
              <a:noFill/>
            </a:ln>
          </c:spPr>
          <c:marker>
            <c:symbol val="triangle"/>
            <c:size val="10"/>
            <c:spPr>
              <a:solidFill>
                <a:srgbClr val="DD0806"/>
              </a:solidFill>
              <a:ln>
                <a:solidFill>
                  <a:srgbClr val="DD0806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Sheet1!$F$38:$F$61</c:f>
              <c:numCache>
                <c:formatCode>0</c:formatCode>
                <c:ptCount val="2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  <c:pt idx="15">
                  <c:v>48</c:v>
                </c:pt>
                <c:pt idx="16">
                  <c:v>51</c:v>
                </c:pt>
                <c:pt idx="17">
                  <c:v>54</c:v>
                </c:pt>
                <c:pt idx="18">
                  <c:v>57</c:v>
                </c:pt>
                <c:pt idx="19">
                  <c:v>60</c:v>
                </c:pt>
                <c:pt idx="20">
                  <c:v>63</c:v>
                </c:pt>
                <c:pt idx="21">
                  <c:v>66</c:v>
                </c:pt>
                <c:pt idx="22">
                  <c:v>69</c:v>
                </c:pt>
                <c:pt idx="23">
                  <c:v>72</c:v>
                </c:pt>
              </c:numCache>
            </c:numRef>
          </c:xVal>
          <c:yVal>
            <c:numRef>
              <c:f>Sheet1!$G$38:$G$61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D8-9C43-9C12-EC3A8FE1879C}"/>
            </c:ext>
          </c:extLst>
        </c:ser>
        <c:ser>
          <c:idx val="1"/>
          <c:order val="1"/>
          <c:spPr>
            <a:ln w="25400">
              <a:solidFill>
                <a:srgbClr val="DD2D32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DD2D32"/>
              </a:solidFill>
              <a:ln>
                <a:solidFill>
                  <a:srgbClr val="DD2D32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Sheet1!$F$38:$F$61</c:f>
              <c:numCache>
                <c:formatCode>0</c:formatCode>
                <c:ptCount val="2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  <c:pt idx="15">
                  <c:v>48</c:v>
                </c:pt>
                <c:pt idx="16">
                  <c:v>51</c:v>
                </c:pt>
                <c:pt idx="17">
                  <c:v>54</c:v>
                </c:pt>
                <c:pt idx="18">
                  <c:v>57</c:v>
                </c:pt>
                <c:pt idx="19">
                  <c:v>60</c:v>
                </c:pt>
                <c:pt idx="20">
                  <c:v>63</c:v>
                </c:pt>
                <c:pt idx="21">
                  <c:v>66</c:v>
                </c:pt>
                <c:pt idx="22">
                  <c:v>69</c:v>
                </c:pt>
                <c:pt idx="23">
                  <c:v>72</c:v>
                </c:pt>
              </c:numCache>
            </c:numRef>
          </c:xVal>
          <c:yVal>
            <c:numRef>
              <c:f>Sheet1!$H$38:$H$61</c:f>
              <c:numCache>
                <c:formatCode>0.0</c:formatCode>
                <c:ptCount val="24"/>
                <c:pt idx="0">
                  <c:v>6</c:v>
                </c:pt>
                <c:pt idx="1">
                  <c:v>12</c:v>
                </c:pt>
                <c:pt idx="2">
                  <c:v>16.118950038622252</c:v>
                </c:pt>
                <c:pt idx="3">
                  <c:v>17.618950038622252</c:v>
                </c:pt>
                <c:pt idx="4">
                  <c:v>19.118950038622256</c:v>
                </c:pt>
                <c:pt idx="5">
                  <c:v>20.618950038622252</c:v>
                </c:pt>
                <c:pt idx="6">
                  <c:v>22.118950038622252</c:v>
                </c:pt>
                <c:pt idx="7">
                  <c:v>23.618950038622252</c:v>
                </c:pt>
                <c:pt idx="8">
                  <c:v>25.118950038622252</c:v>
                </c:pt>
                <c:pt idx="9">
                  <c:v>26.618950038622252</c:v>
                </c:pt>
                <c:pt idx="10">
                  <c:v>28.118950038622256</c:v>
                </c:pt>
                <c:pt idx="11">
                  <c:v>29.618950038622248</c:v>
                </c:pt>
                <c:pt idx="12">
                  <c:v>27.245966692414832</c:v>
                </c:pt>
                <c:pt idx="13">
                  <c:v>28.745966692414836</c:v>
                </c:pt>
                <c:pt idx="14">
                  <c:v>30.245966692414832</c:v>
                </c:pt>
                <c:pt idx="15">
                  <c:v>31.745966692414836</c:v>
                </c:pt>
                <c:pt idx="16">
                  <c:v>33.245966692414832</c:v>
                </c:pt>
                <c:pt idx="17">
                  <c:v>34.745966692414839</c:v>
                </c:pt>
                <c:pt idx="18">
                  <c:v>36.245966692414839</c:v>
                </c:pt>
                <c:pt idx="19">
                  <c:v>37.745966692414832</c:v>
                </c:pt>
                <c:pt idx="20">
                  <c:v>39.245966692414832</c:v>
                </c:pt>
                <c:pt idx="21">
                  <c:v>40.745966692414832</c:v>
                </c:pt>
                <c:pt idx="22">
                  <c:v>42.245966692414839</c:v>
                </c:pt>
                <c:pt idx="23">
                  <c:v>43.745966692414832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D8-9C43-9C12-EC3A8FE1879C}"/>
            </c:ext>
          </c:extLst>
        </c:ser>
        <c:ser>
          <c:idx val="2"/>
          <c:order val="2"/>
          <c:spPr>
            <a:ln w="19050">
              <a:noFill/>
            </a:ln>
          </c:spPr>
          <c:marker>
            <c:symbol val="triangle"/>
            <c:size val="10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Sheet1!$F$38:$F$61</c:f>
              <c:numCache>
                <c:formatCode>0</c:formatCode>
                <c:ptCount val="2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  <c:pt idx="15">
                  <c:v>48</c:v>
                </c:pt>
                <c:pt idx="16">
                  <c:v>51</c:v>
                </c:pt>
                <c:pt idx="17">
                  <c:v>54</c:v>
                </c:pt>
                <c:pt idx="18">
                  <c:v>57</c:v>
                </c:pt>
                <c:pt idx="19">
                  <c:v>60</c:v>
                </c:pt>
                <c:pt idx="20">
                  <c:v>63</c:v>
                </c:pt>
                <c:pt idx="21">
                  <c:v>66</c:v>
                </c:pt>
                <c:pt idx="22">
                  <c:v>69</c:v>
                </c:pt>
                <c:pt idx="23">
                  <c:v>72</c:v>
                </c:pt>
              </c:numCache>
            </c:numRef>
          </c:xVal>
          <c:yVal>
            <c:numRef>
              <c:f>Sheet1!$I$38:$I$61</c:f>
              <c:numCache>
                <c:formatCode>0.0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3D8-9C43-9C12-EC3A8FE1879C}"/>
            </c:ext>
          </c:extLst>
        </c:ser>
        <c:ser>
          <c:idx val="3"/>
          <c:order val="3"/>
          <c:spPr>
            <a:ln w="25400">
              <a:solidFill>
                <a:srgbClr val="0000D4"/>
              </a:solidFill>
              <a:prstDash val="solid"/>
            </a:ln>
          </c:spPr>
          <c:marker>
            <c:symbol val="circle"/>
            <c:size val="10"/>
            <c:spPr>
              <a:solidFill>
                <a:srgbClr val="0000D4"/>
              </a:solidFill>
              <a:ln>
                <a:solidFill>
                  <a:srgbClr val="0000D4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</c:marker>
          <c:xVal>
            <c:numRef>
              <c:f>Sheet1!$F$38:$F$61</c:f>
              <c:numCache>
                <c:formatCode>0</c:formatCode>
                <c:ptCount val="24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  <c:pt idx="5">
                  <c:v>18</c:v>
                </c:pt>
                <c:pt idx="6">
                  <c:v>21</c:v>
                </c:pt>
                <c:pt idx="7">
                  <c:v>24</c:v>
                </c:pt>
                <c:pt idx="8">
                  <c:v>27</c:v>
                </c:pt>
                <c:pt idx="9">
                  <c:v>30</c:v>
                </c:pt>
                <c:pt idx="10">
                  <c:v>33</c:v>
                </c:pt>
                <c:pt idx="11">
                  <c:v>36</c:v>
                </c:pt>
                <c:pt idx="12">
                  <c:v>39</c:v>
                </c:pt>
                <c:pt idx="13">
                  <c:v>42</c:v>
                </c:pt>
                <c:pt idx="14">
                  <c:v>45</c:v>
                </c:pt>
                <c:pt idx="15">
                  <c:v>48</c:v>
                </c:pt>
                <c:pt idx="16">
                  <c:v>51</c:v>
                </c:pt>
                <c:pt idx="17">
                  <c:v>54</c:v>
                </c:pt>
                <c:pt idx="18">
                  <c:v>57</c:v>
                </c:pt>
                <c:pt idx="19">
                  <c:v>60</c:v>
                </c:pt>
                <c:pt idx="20">
                  <c:v>63</c:v>
                </c:pt>
                <c:pt idx="21">
                  <c:v>66</c:v>
                </c:pt>
                <c:pt idx="22">
                  <c:v>69</c:v>
                </c:pt>
                <c:pt idx="23">
                  <c:v>72</c:v>
                </c:pt>
              </c:numCache>
            </c:numRef>
          </c:xVal>
          <c:yVal>
            <c:numRef>
              <c:f>Sheet1!$J$38:$J$61</c:f>
              <c:numCache>
                <c:formatCode>0.0</c:formatCode>
                <c:ptCount val="24"/>
                <c:pt idx="0">
                  <c:v>47.618950038622252</c:v>
                </c:pt>
                <c:pt idx="1">
                  <c:v>46.118950038622259</c:v>
                </c:pt>
                <c:pt idx="2">
                  <c:v>44.618950038622259</c:v>
                </c:pt>
                <c:pt idx="3">
                  <c:v>43.118950038622252</c:v>
                </c:pt>
                <c:pt idx="4">
                  <c:v>41.618950038622252</c:v>
                </c:pt>
                <c:pt idx="5">
                  <c:v>40.118950038622252</c:v>
                </c:pt>
                <c:pt idx="6">
                  <c:v>38.618950038622252</c:v>
                </c:pt>
                <c:pt idx="7">
                  <c:v>37.118950038622252</c:v>
                </c:pt>
                <c:pt idx="8">
                  <c:v>35.618950038622252</c:v>
                </c:pt>
                <c:pt idx="9">
                  <c:v>34.118950038622252</c:v>
                </c:pt>
                <c:pt idx="10">
                  <c:v>32.618950038622252</c:v>
                </c:pt>
                <c:pt idx="11">
                  <c:v>27.245966692414832</c:v>
                </c:pt>
                <c:pt idx="12">
                  <c:v>25.745966692414832</c:v>
                </c:pt>
                <c:pt idx="13">
                  <c:v>24.245966692414836</c:v>
                </c:pt>
                <c:pt idx="14">
                  <c:v>22.745966692414832</c:v>
                </c:pt>
                <c:pt idx="15">
                  <c:v>21.245966692414832</c:v>
                </c:pt>
                <c:pt idx="16">
                  <c:v>19.745966692414832</c:v>
                </c:pt>
                <c:pt idx="17">
                  <c:v>18.245966692414836</c:v>
                </c:pt>
                <c:pt idx="18">
                  <c:v>16.745966692414836</c:v>
                </c:pt>
                <c:pt idx="19">
                  <c:v>15.245966692414834</c:v>
                </c:pt>
                <c:pt idx="20">
                  <c:v>13.745966692414834</c:v>
                </c:pt>
                <c:pt idx="21">
                  <c:v>12.245966692414834</c:v>
                </c:pt>
                <c:pt idx="22">
                  <c:v>10.745966692414832</c:v>
                </c:pt>
                <c:pt idx="23">
                  <c:v>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3D8-9C43-9C12-EC3A8FE187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3003376"/>
        <c:axId val="1"/>
      </c:scatterChart>
      <c:valAx>
        <c:axId val="7730033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Profile Distance (m from E shot)</a:t>
                </a:r>
              </a:p>
            </c:rich>
          </c:tx>
          <c:layout>
            <c:manualLayout>
              <c:xMode val="edge"/>
              <c:yMode val="edge"/>
              <c:x val="0.35770365429365575"/>
              <c:y val="0.9083849365666442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US"/>
                  <a:t>Time (ms)</a:t>
                </a:r>
              </a:p>
            </c:rich>
          </c:tx>
          <c:layout>
            <c:manualLayout>
              <c:xMode val="edge"/>
              <c:yMode val="edge"/>
              <c:x val="2.5000793042029703E-2"/>
              <c:y val="0.366588579742028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773003376"/>
        <c:crosses val="autoZero"/>
        <c:crossBetween val="midCat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50800</xdr:colOff>
      <xdr:row>1</xdr:row>
      <xdr:rowOff>152400</xdr:rowOff>
    </xdr:from>
    <xdr:to>
      <xdr:col>21</xdr:col>
      <xdr:colOff>292100</xdr:colOff>
      <xdr:row>31</xdr:row>
      <xdr:rowOff>76200</xdr:rowOff>
    </xdr:to>
    <xdr:graphicFrame macro="">
      <xdr:nvGraphicFramePr>
        <xdr:cNvPr id="1028" name="Chart 4">
          <a:extLst>
            <a:ext uri="{FF2B5EF4-FFF2-40B4-BE49-F238E27FC236}">
              <a16:creationId xmlns:a16="http://schemas.microsoft.com/office/drawing/2014/main" id="{5DA1076D-F16B-133C-688C-E7DF74AE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38100</xdr:colOff>
      <xdr:row>34</xdr:row>
      <xdr:rowOff>127000</xdr:rowOff>
    </xdr:from>
    <xdr:to>
      <xdr:col>21</xdr:col>
      <xdr:colOff>292100</xdr:colOff>
      <xdr:row>63</xdr:row>
      <xdr:rowOff>50800</xdr:rowOff>
    </xdr:to>
    <xdr:graphicFrame macro="">
      <xdr:nvGraphicFramePr>
        <xdr:cNvPr id="1029" name="Chart 5">
          <a:extLst>
            <a:ext uri="{FF2B5EF4-FFF2-40B4-BE49-F238E27FC236}">
              <a16:creationId xmlns:a16="http://schemas.microsoft.com/office/drawing/2014/main" id="{5FDDA1DC-01DD-86B4-3535-0A6E5CD71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3"/>
  <sheetViews>
    <sheetView tabSelected="1" zoomScaleNormal="100" workbookViewId="0">
      <selection activeCell="B10" sqref="B10"/>
    </sheetView>
  </sheetViews>
  <sheetFormatPr baseColWidth="10" defaultRowHeight="13" x14ac:dyDescent="0.15"/>
  <cols>
    <col min="2" max="2" width="19.1640625" customWidth="1"/>
    <col min="3" max="3" width="9" customWidth="1"/>
    <col min="5" max="5" width="12.5" customWidth="1"/>
    <col min="6" max="6" width="22.33203125" customWidth="1"/>
    <col min="7" max="7" width="12.83203125" customWidth="1"/>
    <col min="8" max="8" width="12.6640625" customWidth="1"/>
    <col min="9" max="9" width="12.5" customWidth="1"/>
  </cols>
  <sheetData>
    <row r="1" spans="1:10" x14ac:dyDescent="0.15">
      <c r="A1" s="6"/>
      <c r="B1" s="5"/>
      <c r="C1" s="5"/>
      <c r="D1" s="5"/>
      <c r="E1" s="4"/>
    </row>
    <row r="2" spans="1:10" x14ac:dyDescent="0.15">
      <c r="A2" s="2"/>
      <c r="B2" s="1"/>
      <c r="C2" s="1"/>
      <c r="D2" s="1"/>
      <c r="E2" s="3"/>
    </row>
    <row r="3" spans="1:10" x14ac:dyDescent="0.15">
      <c r="A3" s="2"/>
      <c r="B3" s="1" t="s">
        <v>4</v>
      </c>
      <c r="C3" s="1"/>
      <c r="D3" s="1"/>
      <c r="E3" s="3"/>
      <c r="G3" s="16" t="s">
        <v>7</v>
      </c>
      <c r="I3" s="16" t="s">
        <v>6</v>
      </c>
    </row>
    <row r="4" spans="1:10" x14ac:dyDescent="0.15">
      <c r="A4" s="2"/>
      <c r="B4" s="1"/>
      <c r="C4" s="1"/>
      <c r="D4" s="1"/>
      <c r="E4" s="3"/>
      <c r="F4" s="16" t="s">
        <v>16</v>
      </c>
      <c r="G4" t="s">
        <v>5</v>
      </c>
      <c r="H4" t="s">
        <v>8</v>
      </c>
      <c r="I4" t="s">
        <v>5</v>
      </c>
      <c r="J4" t="s">
        <v>8</v>
      </c>
    </row>
    <row r="5" spans="1:10" x14ac:dyDescent="0.15">
      <c r="A5" s="2"/>
      <c r="B5" s="1" t="s">
        <v>0</v>
      </c>
      <c r="C5" s="13">
        <v>500</v>
      </c>
      <c r="D5" s="13" t="s">
        <v>9</v>
      </c>
      <c r="E5" s="3"/>
      <c r="F5" s="11">
        <v>3</v>
      </c>
      <c r="G5" s="12">
        <v>0</v>
      </c>
      <c r="H5" s="12">
        <f>1000*MIN(F5/$C$5,IF(F5&lt;($C$9+$C$6*$C$5/SQRT($C$7*$C$7-$C$5*$C$5)),F5/$C$7+2*$C$6*SQRT($C$7*$C$7-$C$5*$C$5)/($C$5*$C$7),$C$9/$C$7+(F5-$C$9)/$C$8+$C$6*SQRT($C$7*$C$7-$C$5*$C$5)/($C$5*$C$7)+$C$6*SQRT($C$8*$C$8-$C$5*$C$5)/($C$5*$C$8)))</f>
        <v>6</v>
      </c>
      <c r="I5" s="12">
        <v>0</v>
      </c>
      <c r="J5" s="12">
        <f>1000*MIN((75-F5)/$C$5,IF((75-F5)&lt;((75-$C$9)+$C$6*$C$5/SQRT($C$8*$C$8-$C$5*$C$5)),(75-F5)/$C$8+2*$C$6*SQRT($C$8*$C$8-$C$5*$C$5)/($C$5*$C$8),(75-$C$9)/$C$8+(75-F5-(75-$C$9))/$C$7+$C$6*SQRT($C$7*$C$7-$C$5*$C$5)/($C$5*$C$7)+$C$6*SQRT($C$8*$C$8-$C$5*$C$5)/($C$5*$C$8)))</f>
        <v>41.225554802410741</v>
      </c>
    </row>
    <row r="6" spans="1:10" x14ac:dyDescent="0.15">
      <c r="A6" s="2"/>
      <c r="B6" s="1" t="s">
        <v>1</v>
      </c>
      <c r="C6" s="14">
        <v>3</v>
      </c>
      <c r="D6" s="10" t="s">
        <v>11</v>
      </c>
      <c r="E6" s="3"/>
      <c r="F6" s="11">
        <v>6</v>
      </c>
      <c r="G6" s="12">
        <v>0</v>
      </c>
      <c r="H6" s="12">
        <f t="shared" ref="H6:H28" si="0">1000*MIN(F6/$C$5,IF(F6&lt;($C$9+$C$6*$C$5/SQRT($C$7*$C$7-$C$5*$C$5)),F6/$C$7+2*$C$6*SQRT($C$7*$C$7-$C$5*$C$5)/($C$5*$C$7),$C$9/$C$7+(F6-$C$9)/$C$8+$C$6*SQRT($C$7*$C$7-$C$5*$C$5)/($C$5*$C$7)+$C$6*SQRT($C$8*$C$8-$C$5*$C$5)/($C$5*$C$8)))</f>
        <v>12</v>
      </c>
      <c r="I6" s="12">
        <v>0</v>
      </c>
      <c r="J6" s="12">
        <f t="shared" ref="J6:J28" si="1">1000*MIN((75-F6)/$C$5,IF((75-F6)&lt;((75-$C$9)+$C$6*$C$5/SQRT($C$8*$C$8-$C$5*$C$5)),(75-F6)/$C$8+2*$C$6*SQRT($C$8*$C$8-$C$5*$C$5)/($C$5*$C$8),(75-$C$9)/$C$8+(75-F6-(75-$C$9))/$C$7+$C$6*SQRT($C$7*$C$7-$C$5*$C$5)/($C$5*$C$7)+$C$6*SQRT($C$8*$C$8-$C$5*$C$5)/($C$5*$C$8)))</f>
        <v>39.725554802410741</v>
      </c>
    </row>
    <row r="7" spans="1:10" x14ac:dyDescent="0.15">
      <c r="A7" s="2"/>
      <c r="B7" s="17" t="s">
        <v>3</v>
      </c>
      <c r="C7" s="13">
        <v>2000</v>
      </c>
      <c r="D7" s="10" t="s">
        <v>9</v>
      </c>
      <c r="E7" s="3"/>
      <c r="F7" s="11">
        <v>9</v>
      </c>
      <c r="G7" s="12">
        <v>0</v>
      </c>
      <c r="H7" s="12">
        <f t="shared" si="0"/>
        <v>16.118950038622252</v>
      </c>
      <c r="I7" s="12">
        <v>0</v>
      </c>
      <c r="J7" s="12">
        <f t="shared" si="1"/>
        <v>38.225554802410741</v>
      </c>
    </row>
    <row r="8" spans="1:10" x14ac:dyDescent="0.15">
      <c r="A8" s="2"/>
      <c r="B8" s="17" t="s">
        <v>2</v>
      </c>
      <c r="C8" s="13">
        <v>3000</v>
      </c>
      <c r="D8" s="10" t="s">
        <v>9</v>
      </c>
      <c r="E8" s="3"/>
      <c r="F8" s="11">
        <v>12</v>
      </c>
      <c r="G8" s="12">
        <v>0</v>
      </c>
      <c r="H8" s="12">
        <f t="shared" si="0"/>
        <v>17.618950038622252</v>
      </c>
      <c r="I8" s="12">
        <v>0</v>
      </c>
      <c r="J8" s="12">
        <f t="shared" si="1"/>
        <v>36.725554802410741</v>
      </c>
    </row>
    <row r="9" spans="1:10" x14ac:dyDescent="0.15">
      <c r="A9" s="2"/>
      <c r="B9" s="17" t="s">
        <v>17</v>
      </c>
      <c r="C9" s="14">
        <v>36</v>
      </c>
      <c r="D9" s="10" t="s">
        <v>11</v>
      </c>
      <c r="E9" s="3"/>
      <c r="F9" s="11">
        <v>15</v>
      </c>
      <c r="G9" s="12">
        <v>0</v>
      </c>
      <c r="H9" s="12">
        <f t="shared" si="0"/>
        <v>19.118950038622256</v>
      </c>
      <c r="I9" s="12">
        <v>0</v>
      </c>
      <c r="J9" s="12">
        <f t="shared" si="1"/>
        <v>35.225554802410741</v>
      </c>
    </row>
    <row r="10" spans="1:10" x14ac:dyDescent="0.15">
      <c r="A10" s="2"/>
      <c r="B10" s="1"/>
      <c r="C10" s="1"/>
      <c r="D10" s="1"/>
      <c r="E10" s="3"/>
      <c r="F10" s="11">
        <v>18</v>
      </c>
      <c r="G10" s="12">
        <v>0</v>
      </c>
      <c r="H10" s="12">
        <f t="shared" si="0"/>
        <v>20.618950038622252</v>
      </c>
      <c r="I10" s="12">
        <v>0</v>
      </c>
      <c r="J10" s="12">
        <f t="shared" si="1"/>
        <v>33.725554802410741</v>
      </c>
    </row>
    <row r="11" spans="1:10" x14ac:dyDescent="0.15">
      <c r="A11" s="7"/>
      <c r="B11" s="8"/>
      <c r="C11" s="8"/>
      <c r="D11" s="8"/>
      <c r="E11" s="9"/>
      <c r="F11" s="11">
        <v>21</v>
      </c>
      <c r="G11" s="12">
        <v>0</v>
      </c>
      <c r="H11" s="12">
        <f t="shared" si="0"/>
        <v>22.118950038622252</v>
      </c>
      <c r="I11" s="12">
        <v>0</v>
      </c>
      <c r="J11" s="12">
        <f t="shared" si="1"/>
        <v>32.225554802410741</v>
      </c>
    </row>
    <row r="12" spans="1:10" x14ac:dyDescent="0.15">
      <c r="F12" s="11">
        <v>24</v>
      </c>
      <c r="G12" s="12">
        <v>0</v>
      </c>
      <c r="H12" s="12">
        <f t="shared" si="0"/>
        <v>23.618950038622252</v>
      </c>
      <c r="I12" s="12">
        <v>0</v>
      </c>
      <c r="J12" s="12">
        <f t="shared" si="1"/>
        <v>30.725554802410745</v>
      </c>
    </row>
    <row r="13" spans="1:10" x14ac:dyDescent="0.15">
      <c r="F13" s="11">
        <v>27</v>
      </c>
      <c r="G13" s="12">
        <v>0</v>
      </c>
      <c r="H13" s="12">
        <f t="shared" si="0"/>
        <v>25.118950038622252</v>
      </c>
      <c r="I13" s="12">
        <v>0</v>
      </c>
      <c r="J13" s="12">
        <f t="shared" si="1"/>
        <v>29.225554802410741</v>
      </c>
    </row>
    <row r="14" spans="1:10" x14ac:dyDescent="0.15">
      <c r="F14" s="11">
        <v>30</v>
      </c>
      <c r="G14" s="12">
        <v>0</v>
      </c>
      <c r="H14" s="12">
        <f t="shared" si="0"/>
        <v>26.618950038622252</v>
      </c>
      <c r="I14" s="12">
        <v>0</v>
      </c>
      <c r="J14" s="12">
        <f t="shared" si="1"/>
        <v>27.725554802410741</v>
      </c>
    </row>
    <row r="15" spans="1:10" x14ac:dyDescent="0.15">
      <c r="F15" s="11">
        <v>33</v>
      </c>
      <c r="G15" s="12">
        <v>0</v>
      </c>
      <c r="H15" s="12">
        <f t="shared" si="0"/>
        <v>28.118950038622256</v>
      </c>
      <c r="I15" s="12">
        <v>0</v>
      </c>
      <c r="J15" s="12">
        <f t="shared" si="1"/>
        <v>26.225554802410741</v>
      </c>
    </row>
    <row r="16" spans="1:10" x14ac:dyDescent="0.15">
      <c r="F16" s="11">
        <v>36</v>
      </c>
      <c r="G16" s="12">
        <v>0</v>
      </c>
      <c r="H16" s="12">
        <f t="shared" si="0"/>
        <v>29.618950038622248</v>
      </c>
      <c r="I16" s="12">
        <v>0</v>
      </c>
      <c r="J16" s="12">
        <f t="shared" si="1"/>
        <v>24.832159566199234</v>
      </c>
    </row>
    <row r="17" spans="6:10" x14ac:dyDescent="0.15">
      <c r="F17" s="11">
        <v>39</v>
      </c>
      <c r="G17" s="12">
        <v>0</v>
      </c>
      <c r="H17" s="12">
        <f t="shared" si="0"/>
        <v>30.725554802410745</v>
      </c>
      <c r="I17" s="12">
        <v>0</v>
      </c>
      <c r="J17" s="12">
        <f t="shared" si="1"/>
        <v>23.83215956619923</v>
      </c>
    </row>
    <row r="18" spans="6:10" x14ac:dyDescent="0.15">
      <c r="F18" s="11">
        <v>42</v>
      </c>
      <c r="G18" s="12">
        <v>0</v>
      </c>
      <c r="H18" s="12">
        <f t="shared" si="0"/>
        <v>31.725554802410738</v>
      </c>
      <c r="I18" s="12">
        <v>0</v>
      </c>
      <c r="J18" s="12">
        <f t="shared" si="1"/>
        <v>22.83215956619923</v>
      </c>
    </row>
    <row r="19" spans="6:10" x14ac:dyDescent="0.15">
      <c r="F19" s="11">
        <v>45</v>
      </c>
      <c r="G19" s="12">
        <v>0</v>
      </c>
      <c r="H19" s="12">
        <f t="shared" si="0"/>
        <v>32.725554802410741</v>
      </c>
      <c r="I19" s="12">
        <v>0</v>
      </c>
      <c r="J19" s="12">
        <f t="shared" si="1"/>
        <v>21.83215956619923</v>
      </c>
    </row>
    <row r="20" spans="6:10" x14ac:dyDescent="0.15">
      <c r="F20" s="11">
        <v>48</v>
      </c>
      <c r="G20" s="12"/>
      <c r="H20" s="12">
        <f t="shared" si="0"/>
        <v>33.725554802410741</v>
      </c>
      <c r="I20" s="12"/>
      <c r="J20" s="12">
        <f t="shared" si="1"/>
        <v>20.83215956619923</v>
      </c>
    </row>
    <row r="21" spans="6:10" x14ac:dyDescent="0.15">
      <c r="F21" s="11">
        <v>51</v>
      </c>
      <c r="G21" s="12">
        <v>0</v>
      </c>
      <c r="H21" s="12">
        <f t="shared" si="0"/>
        <v>34.725554802410741</v>
      </c>
      <c r="I21" s="12">
        <v>0</v>
      </c>
      <c r="J21" s="12">
        <f t="shared" si="1"/>
        <v>19.83215956619923</v>
      </c>
    </row>
    <row r="22" spans="6:10" x14ac:dyDescent="0.15">
      <c r="F22" s="11">
        <v>54</v>
      </c>
      <c r="G22" s="12">
        <v>0</v>
      </c>
      <c r="H22" s="12">
        <f t="shared" si="0"/>
        <v>35.725554802410741</v>
      </c>
      <c r="I22" s="12">
        <v>0</v>
      </c>
      <c r="J22" s="12">
        <f t="shared" si="1"/>
        <v>18.83215956619923</v>
      </c>
    </row>
    <row r="23" spans="6:10" x14ac:dyDescent="0.15">
      <c r="F23" s="11">
        <v>57</v>
      </c>
      <c r="G23" s="12">
        <v>0</v>
      </c>
      <c r="H23" s="12">
        <f t="shared" si="0"/>
        <v>36.725554802410741</v>
      </c>
      <c r="I23" s="12">
        <v>0</v>
      </c>
      <c r="J23" s="12">
        <f t="shared" si="1"/>
        <v>17.832159566199234</v>
      </c>
    </row>
    <row r="24" spans="6:10" x14ac:dyDescent="0.15">
      <c r="F24" s="11">
        <v>60</v>
      </c>
      <c r="G24" s="12">
        <v>0</v>
      </c>
      <c r="H24" s="12">
        <f t="shared" si="0"/>
        <v>37.725554802410741</v>
      </c>
      <c r="I24" s="12">
        <v>0</v>
      </c>
      <c r="J24" s="12">
        <f t="shared" si="1"/>
        <v>16.832159566199234</v>
      </c>
    </row>
    <row r="25" spans="6:10" x14ac:dyDescent="0.15">
      <c r="F25" s="11">
        <v>63</v>
      </c>
      <c r="G25" s="12">
        <v>0</v>
      </c>
      <c r="H25" s="12">
        <f t="shared" si="0"/>
        <v>38.725554802410734</v>
      </c>
      <c r="I25" s="12">
        <v>0</v>
      </c>
      <c r="J25" s="12">
        <f t="shared" si="1"/>
        <v>15.832159566199232</v>
      </c>
    </row>
    <row r="26" spans="6:10" x14ac:dyDescent="0.15">
      <c r="F26" s="11">
        <v>66</v>
      </c>
      <c r="G26" s="12">
        <v>0</v>
      </c>
      <c r="H26" s="12">
        <f t="shared" si="0"/>
        <v>39.725554802410741</v>
      </c>
      <c r="I26" s="12">
        <v>0</v>
      </c>
      <c r="J26" s="12">
        <f t="shared" si="1"/>
        <v>14.83215956619923</v>
      </c>
    </row>
    <row r="27" spans="6:10" x14ac:dyDescent="0.15">
      <c r="F27" s="11">
        <v>69</v>
      </c>
      <c r="G27" s="12">
        <v>0</v>
      </c>
      <c r="H27" s="12">
        <f t="shared" si="0"/>
        <v>40.725554802410741</v>
      </c>
      <c r="I27" s="12">
        <v>0</v>
      </c>
      <c r="J27" s="12">
        <f t="shared" si="1"/>
        <v>12</v>
      </c>
    </row>
    <row r="28" spans="6:10" x14ac:dyDescent="0.15">
      <c r="F28" s="11">
        <v>72</v>
      </c>
      <c r="G28" s="12">
        <v>0</v>
      </c>
      <c r="H28" s="12">
        <f t="shared" si="0"/>
        <v>41.725554802410741</v>
      </c>
      <c r="I28" s="12">
        <v>0</v>
      </c>
      <c r="J28" s="12">
        <f t="shared" si="1"/>
        <v>6</v>
      </c>
    </row>
    <row r="29" spans="6:10" x14ac:dyDescent="0.15">
      <c r="I29" s="12"/>
      <c r="J29" s="12"/>
    </row>
    <row r="30" spans="6:10" x14ac:dyDescent="0.15">
      <c r="I30" t="s">
        <v>10</v>
      </c>
      <c r="J30" s="15">
        <f>SQRT(((G5-H5)^2+(G6-H6)^2+(G7-H7)^2+(G8-H8)^2+(G9-H9)^2+(G10-H10)^2+(G11-H11)^2+(G12-H12)^2+(G13-H13)^2+(G14-H14)^2+(G15-H15)^2+(G16-H16)^2+(G17-H17)^2+(G18-H18)^2+(G19-H19)^2+(G21-H21)^2+(G22-H22)^2+(G23-H23)^2+(G24-H24)^2+(G25-H25)^2+(G26-H26)^2+(G27-H27)^2+(G28-H28)^2+(I5-J5)^2+(I6-J6)^2+(I7-J7)^2+(I8-J8)^2+(I9-J9)^2+(I10-J10)^2+(I11-J11)^2+(I12-J12)^2+(I13-J13)^2+(I14-J14)^2+(I15-J15)^2+(I16-J16)^2+(I17-J17)^2+(I18-J18)^2+(I19-J19)^2+(I21-J21)^2+(I22-J22)^2+(I23-J23)^2+(I24-J24)^2+(I25-J25)^2+(I26-J26)^2+(I27-J27)^2+(I28-J28)^2)/45)</f>
        <v>28.786615441657048</v>
      </c>
    </row>
    <row r="35" spans="1:10" x14ac:dyDescent="0.15">
      <c r="A35" s="6"/>
      <c r="B35" s="5"/>
      <c r="C35" s="5"/>
      <c r="D35" s="5"/>
      <c r="E35" s="4"/>
    </row>
    <row r="36" spans="1:10" x14ac:dyDescent="0.15">
      <c r="A36" s="2"/>
      <c r="B36" s="1" t="s">
        <v>12</v>
      </c>
      <c r="C36" s="1"/>
      <c r="D36" s="1"/>
      <c r="E36" s="3"/>
      <c r="G36" s="16" t="s">
        <v>7</v>
      </c>
      <c r="I36" s="16" t="s">
        <v>6</v>
      </c>
    </row>
    <row r="37" spans="1:10" x14ac:dyDescent="0.15">
      <c r="A37" s="2"/>
      <c r="B37" s="1"/>
      <c r="C37" s="1"/>
      <c r="D37" s="1"/>
      <c r="E37" s="3"/>
      <c r="F37" s="16" t="s">
        <v>16</v>
      </c>
      <c r="G37" t="s">
        <v>5</v>
      </c>
      <c r="H37" t="s">
        <v>8</v>
      </c>
      <c r="I37" t="s">
        <v>5</v>
      </c>
      <c r="J37" t="s">
        <v>8</v>
      </c>
    </row>
    <row r="38" spans="1:10" x14ac:dyDescent="0.15">
      <c r="A38" s="2"/>
      <c r="B38" s="1" t="s">
        <v>0</v>
      </c>
      <c r="C38" s="13">
        <v>500</v>
      </c>
      <c r="D38" s="13" t="s">
        <v>9</v>
      </c>
      <c r="E38" s="3"/>
      <c r="F38" s="11">
        <v>3</v>
      </c>
      <c r="G38" s="12">
        <v>0</v>
      </c>
      <c r="H38" s="12">
        <f>1000*MIN(F38/$C$38,IF(F38&lt;($C$42+$C$40*$C$38/SQRT($C$41*$C$41-$C$38*$C$38)),F38/$C$41+2*$C$39*SQRT($C$41*$C$41-$C$38*$C$38)/($C$38*$C$41),F38/$C$41+($C$39+$C$40)*SQRT($C$41*$C$41-$C$38*$C$38)/($C$38*$C$41)))</f>
        <v>6</v>
      </c>
      <c r="I38" s="12">
        <v>0</v>
      </c>
      <c r="J38" s="12">
        <f>1000*MIN((75-F38)/$C$38,IF((75-F38)&gt;((75-$C$42)+$C$40*$C$38/SQRT($C$41*$C$41-$C$38*$C$38)),(75-F38)/$C$41+2*$C$39*SQRT($C$41*$C$41-$C$38*$C$38)/($C$38*$C$41),(75-F38)/$C$41+($C$39+$C$40)*SQRT($C$41*$C$41-$C$38*$C$38)/($C$38*$C$41)))</f>
        <v>47.618950038622252</v>
      </c>
    </row>
    <row r="39" spans="1:10" x14ac:dyDescent="0.15">
      <c r="A39" s="2"/>
      <c r="B39" s="17" t="s">
        <v>15</v>
      </c>
      <c r="C39" s="14">
        <v>3</v>
      </c>
      <c r="D39" s="10" t="s">
        <v>11</v>
      </c>
      <c r="E39" s="3"/>
      <c r="F39" s="11">
        <v>6</v>
      </c>
      <c r="G39" s="12">
        <v>0</v>
      </c>
      <c r="H39" s="12">
        <f t="shared" ref="H39:H61" si="2">1000*MIN(F39/$C$38,IF(F39&lt;($C$42+$C$40*$C$38/SQRT($C$41*$C$41-$C$38*$C$38)),F39/$C$41+2*$C$39*SQRT($C$41*$C$41-$C$38*$C$38)/($C$38*$C$41),F39/$C$41+($C$39+$C$40)*SQRT($C$41*$C$41-$C$38*$C$38)/($C$38*$C$41)))</f>
        <v>12</v>
      </c>
      <c r="I39" s="12">
        <v>0</v>
      </c>
      <c r="J39" s="12">
        <f t="shared" ref="J39:J61" si="3">1000*MIN((75-F39)/$C$38,IF((75-F39)&gt;((75-$C$42)+$C$40*$C$38/SQRT($C$41*$C$41-$C$38*$C$38)),(75-F39)/$C$41+2*$C$39*SQRT($C$41*$C$41-$C$38*$C$38)/($C$38*$C$41),(75-F39)/$C$41+($C$39+$C$40)*SQRT($C$41*$C$41-$C$38*$C$38)/($C$38*$C$41)))</f>
        <v>46.118950038622259</v>
      </c>
    </row>
    <row r="40" spans="1:10" x14ac:dyDescent="0.15">
      <c r="A40" s="2"/>
      <c r="B40" s="17" t="s">
        <v>13</v>
      </c>
      <c r="C40" s="14">
        <v>1</v>
      </c>
      <c r="D40" s="10" t="s">
        <v>11</v>
      </c>
      <c r="E40" s="3"/>
      <c r="F40" s="11">
        <v>9</v>
      </c>
      <c r="G40" s="12">
        <v>0</v>
      </c>
      <c r="H40" s="12">
        <f t="shared" si="2"/>
        <v>16.118950038622252</v>
      </c>
      <c r="I40" s="12">
        <v>0</v>
      </c>
      <c r="J40" s="12">
        <f t="shared" si="3"/>
        <v>44.618950038622259</v>
      </c>
    </row>
    <row r="41" spans="1:10" x14ac:dyDescent="0.15">
      <c r="A41" s="2"/>
      <c r="B41" s="1" t="s">
        <v>14</v>
      </c>
      <c r="C41" s="13">
        <v>2000</v>
      </c>
      <c r="D41" s="10" t="s">
        <v>9</v>
      </c>
      <c r="E41" s="3"/>
      <c r="F41" s="11">
        <v>12</v>
      </c>
      <c r="G41" s="12">
        <v>0</v>
      </c>
      <c r="H41" s="12">
        <f t="shared" si="2"/>
        <v>17.618950038622252</v>
      </c>
      <c r="I41" s="12">
        <v>0</v>
      </c>
      <c r="J41" s="12">
        <f t="shared" si="3"/>
        <v>43.118950038622252</v>
      </c>
    </row>
    <row r="42" spans="1:10" x14ac:dyDescent="0.15">
      <c r="A42" s="2"/>
      <c r="B42" s="17" t="s">
        <v>17</v>
      </c>
      <c r="C42" s="14">
        <v>36</v>
      </c>
      <c r="D42" s="10" t="s">
        <v>11</v>
      </c>
      <c r="E42" s="3"/>
      <c r="F42" s="11">
        <v>15</v>
      </c>
      <c r="G42" s="12">
        <v>0</v>
      </c>
      <c r="H42" s="12">
        <f t="shared" si="2"/>
        <v>19.118950038622256</v>
      </c>
      <c r="I42" s="12">
        <v>0</v>
      </c>
      <c r="J42" s="12">
        <f t="shared" si="3"/>
        <v>41.618950038622252</v>
      </c>
    </row>
    <row r="43" spans="1:10" x14ac:dyDescent="0.15">
      <c r="A43" s="2"/>
      <c r="B43" s="1"/>
      <c r="C43" s="1"/>
      <c r="D43" s="1"/>
      <c r="E43" s="3"/>
      <c r="F43" s="11">
        <v>18</v>
      </c>
      <c r="G43" s="12">
        <v>0</v>
      </c>
      <c r="H43" s="12">
        <f t="shared" si="2"/>
        <v>20.618950038622252</v>
      </c>
      <c r="I43" s="12">
        <v>0</v>
      </c>
      <c r="J43" s="12">
        <f t="shared" si="3"/>
        <v>40.118950038622252</v>
      </c>
    </row>
    <row r="44" spans="1:10" x14ac:dyDescent="0.15">
      <c r="A44" s="7"/>
      <c r="B44" s="8"/>
      <c r="C44" s="8"/>
      <c r="D44" s="8"/>
      <c r="E44" s="9"/>
      <c r="F44" s="11">
        <v>21</v>
      </c>
      <c r="G44" s="12">
        <v>0</v>
      </c>
      <c r="H44" s="12">
        <f t="shared" si="2"/>
        <v>22.118950038622252</v>
      </c>
      <c r="I44" s="12">
        <v>0</v>
      </c>
      <c r="J44" s="12">
        <f t="shared" si="3"/>
        <v>38.618950038622252</v>
      </c>
    </row>
    <row r="45" spans="1:10" x14ac:dyDescent="0.15">
      <c r="F45" s="11">
        <v>24</v>
      </c>
      <c r="G45" s="12">
        <v>0</v>
      </c>
      <c r="H45" s="12">
        <f t="shared" si="2"/>
        <v>23.618950038622252</v>
      </c>
      <c r="I45" s="12">
        <v>0</v>
      </c>
      <c r="J45" s="12">
        <f t="shared" si="3"/>
        <v>37.118950038622252</v>
      </c>
    </row>
    <row r="46" spans="1:10" x14ac:dyDescent="0.15">
      <c r="F46" s="11">
        <v>27</v>
      </c>
      <c r="G46" s="12">
        <v>0</v>
      </c>
      <c r="H46" s="12">
        <f t="shared" si="2"/>
        <v>25.118950038622252</v>
      </c>
      <c r="I46" s="12">
        <v>0</v>
      </c>
      <c r="J46" s="12">
        <f t="shared" si="3"/>
        <v>35.618950038622252</v>
      </c>
    </row>
    <row r="47" spans="1:10" x14ac:dyDescent="0.15">
      <c r="F47" s="11">
        <v>30</v>
      </c>
      <c r="G47" s="12">
        <v>0</v>
      </c>
      <c r="H47" s="12">
        <f t="shared" si="2"/>
        <v>26.618950038622252</v>
      </c>
      <c r="I47" s="12">
        <v>0</v>
      </c>
      <c r="J47" s="12">
        <f t="shared" si="3"/>
        <v>34.118950038622252</v>
      </c>
    </row>
    <row r="48" spans="1:10" x14ac:dyDescent="0.15">
      <c r="F48" s="11">
        <v>33</v>
      </c>
      <c r="G48" s="12">
        <v>0</v>
      </c>
      <c r="H48" s="12">
        <f t="shared" si="2"/>
        <v>28.118950038622256</v>
      </c>
      <c r="I48" s="12">
        <v>0</v>
      </c>
      <c r="J48" s="12">
        <f t="shared" si="3"/>
        <v>32.618950038622252</v>
      </c>
    </row>
    <row r="49" spans="6:10" x14ac:dyDescent="0.15">
      <c r="F49" s="11">
        <v>36</v>
      </c>
      <c r="G49" s="12">
        <v>0</v>
      </c>
      <c r="H49" s="12">
        <f t="shared" si="2"/>
        <v>29.618950038622248</v>
      </c>
      <c r="I49" s="12">
        <v>0</v>
      </c>
      <c r="J49" s="12">
        <f t="shared" si="3"/>
        <v>27.245966692414832</v>
      </c>
    </row>
    <row r="50" spans="6:10" x14ac:dyDescent="0.15">
      <c r="F50" s="11">
        <v>39</v>
      </c>
      <c r="G50" s="12">
        <v>0</v>
      </c>
      <c r="H50" s="12">
        <f t="shared" si="2"/>
        <v>27.245966692414832</v>
      </c>
      <c r="I50" s="12">
        <v>0</v>
      </c>
      <c r="J50" s="12">
        <f t="shared" si="3"/>
        <v>25.745966692414832</v>
      </c>
    </row>
    <row r="51" spans="6:10" x14ac:dyDescent="0.15">
      <c r="F51" s="11">
        <v>42</v>
      </c>
      <c r="G51" s="12">
        <v>0</v>
      </c>
      <c r="H51" s="12">
        <f t="shared" si="2"/>
        <v>28.745966692414836</v>
      </c>
      <c r="I51" s="12">
        <v>0</v>
      </c>
      <c r="J51" s="12">
        <f t="shared" si="3"/>
        <v>24.245966692414836</v>
      </c>
    </row>
    <row r="52" spans="6:10" x14ac:dyDescent="0.15">
      <c r="F52" s="11">
        <v>45</v>
      </c>
      <c r="G52" s="12">
        <v>0</v>
      </c>
      <c r="H52" s="12">
        <f t="shared" si="2"/>
        <v>30.245966692414832</v>
      </c>
      <c r="I52" s="12">
        <v>0</v>
      </c>
      <c r="J52" s="12">
        <f t="shared" si="3"/>
        <v>22.745966692414832</v>
      </c>
    </row>
    <row r="53" spans="6:10" x14ac:dyDescent="0.15">
      <c r="F53" s="11">
        <v>48</v>
      </c>
      <c r="G53" s="12"/>
      <c r="H53" s="12">
        <f t="shared" si="2"/>
        <v>31.745966692414836</v>
      </c>
      <c r="I53" s="12"/>
      <c r="J53" s="12">
        <f t="shared" si="3"/>
        <v>21.245966692414832</v>
      </c>
    </row>
    <row r="54" spans="6:10" x14ac:dyDescent="0.15">
      <c r="F54" s="11">
        <v>51</v>
      </c>
      <c r="G54" s="12">
        <v>0</v>
      </c>
      <c r="H54" s="12">
        <f t="shared" si="2"/>
        <v>33.245966692414832</v>
      </c>
      <c r="I54" s="12">
        <v>0</v>
      </c>
      <c r="J54" s="12">
        <f t="shared" si="3"/>
        <v>19.745966692414832</v>
      </c>
    </row>
    <row r="55" spans="6:10" x14ac:dyDescent="0.15">
      <c r="F55" s="11">
        <v>54</v>
      </c>
      <c r="G55" s="12">
        <v>0</v>
      </c>
      <c r="H55" s="12">
        <f t="shared" si="2"/>
        <v>34.745966692414839</v>
      </c>
      <c r="I55" s="12">
        <v>0</v>
      </c>
      <c r="J55" s="12">
        <f t="shared" si="3"/>
        <v>18.245966692414836</v>
      </c>
    </row>
    <row r="56" spans="6:10" x14ac:dyDescent="0.15">
      <c r="F56" s="11">
        <v>57</v>
      </c>
      <c r="G56" s="12">
        <v>0</v>
      </c>
      <c r="H56" s="12">
        <f t="shared" si="2"/>
        <v>36.245966692414839</v>
      </c>
      <c r="I56" s="12">
        <v>0</v>
      </c>
      <c r="J56" s="12">
        <f t="shared" si="3"/>
        <v>16.745966692414836</v>
      </c>
    </row>
    <row r="57" spans="6:10" x14ac:dyDescent="0.15">
      <c r="F57" s="11">
        <v>60</v>
      </c>
      <c r="G57" s="12">
        <v>0</v>
      </c>
      <c r="H57" s="12">
        <f t="shared" si="2"/>
        <v>37.745966692414832</v>
      </c>
      <c r="I57" s="12">
        <v>0</v>
      </c>
      <c r="J57" s="12">
        <f t="shared" si="3"/>
        <v>15.245966692414834</v>
      </c>
    </row>
    <row r="58" spans="6:10" x14ac:dyDescent="0.15">
      <c r="F58" s="11">
        <v>63</v>
      </c>
      <c r="G58" s="12">
        <v>0</v>
      </c>
      <c r="H58" s="12">
        <f t="shared" si="2"/>
        <v>39.245966692414832</v>
      </c>
      <c r="I58" s="12">
        <v>0</v>
      </c>
      <c r="J58" s="12">
        <f t="shared" si="3"/>
        <v>13.745966692414834</v>
      </c>
    </row>
    <row r="59" spans="6:10" x14ac:dyDescent="0.15">
      <c r="F59" s="11">
        <v>66</v>
      </c>
      <c r="G59" s="12">
        <v>0</v>
      </c>
      <c r="H59" s="12">
        <f t="shared" si="2"/>
        <v>40.745966692414832</v>
      </c>
      <c r="I59" s="12">
        <v>0</v>
      </c>
      <c r="J59" s="12">
        <f t="shared" si="3"/>
        <v>12.245966692414834</v>
      </c>
    </row>
    <row r="60" spans="6:10" x14ac:dyDescent="0.15">
      <c r="F60" s="11">
        <v>69</v>
      </c>
      <c r="G60" s="12">
        <v>0</v>
      </c>
      <c r="H60" s="12">
        <f t="shared" si="2"/>
        <v>42.245966692414839</v>
      </c>
      <c r="I60" s="12">
        <v>0</v>
      </c>
      <c r="J60" s="12">
        <f t="shared" si="3"/>
        <v>10.745966692414832</v>
      </c>
    </row>
    <row r="61" spans="6:10" x14ac:dyDescent="0.15">
      <c r="F61" s="11">
        <v>72</v>
      </c>
      <c r="G61" s="12">
        <v>0</v>
      </c>
      <c r="H61" s="12">
        <f t="shared" si="2"/>
        <v>43.745966692414832</v>
      </c>
      <c r="I61" s="12">
        <v>0</v>
      </c>
      <c r="J61" s="12">
        <f t="shared" si="3"/>
        <v>6</v>
      </c>
    </row>
    <row r="62" spans="6:10" x14ac:dyDescent="0.15">
      <c r="I62" s="12"/>
      <c r="J62" s="12"/>
    </row>
    <row r="63" spans="6:10" x14ac:dyDescent="0.15">
      <c r="I63" t="s">
        <v>10</v>
      </c>
      <c r="J63" s="15">
        <f>SQRT(((G38-H38)^2+(G39-H39)^2+(G40-H40)^2+(G41-H41)^2+(G42-H42)^2+(G43-H43)^2+(G44-H44)^2+(G45-H45)^2+(G46-H46)^2+(G47-H47)^2+(G48-H48)^2+(G49-H49)^2+(G50-H50)^2+(G51-H51)^2+(G52-H52)^2+(G54-H54)^2+(G55-H55)^2+(G56-H56)^2+(G57-H57)^2+(G58-H58)^2+(G59-H59)^2+(G60-H60)^2+(G61-H61)^2+(I38-J38)^2+(I39-J39)^2+(I40-J40)^2+(I41-J41)^2+(I42-J42)^2+(I43-J43)^2+(I44-J44)^2+(I45-J45)^2+(I46-J46)^2+(I47-J47)^2+(I48-J48)^2+(I49-J49)^2+(I50-J50)^2+(I51-J51)^2+(I52-J52)^2+(I54-J54)^2+(I55-J55)^2+(I56-J56)^2+(I57-J57)^2+(I58-J58)^2+(I59-J59)^2+(I60-J60)^2+(I61-J61)^2)/45)</f>
        <v>30.62964169089781</v>
      </c>
    </row>
  </sheetData>
  <pageMargins left="0.75" right="0.75" top="1" bottom="1" header="0.5" footer="0.5"/>
  <pageSetup paperSize="0" orientation="portrait" horizontalDpi="4294967292" verticalDpi="4294967292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baseColWidth="10" defaultRowHeight="13" x14ac:dyDescent="0.15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baseColWidth="10" defaultRowHeight="13" x14ac:dyDescent="0.15"/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Utah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Lowry</dc:creator>
  <cp:lastModifiedBy>Microsoft Office User</cp:lastModifiedBy>
  <dcterms:created xsi:type="dcterms:W3CDTF">2014-04-24T20:56:49Z</dcterms:created>
  <dcterms:modified xsi:type="dcterms:W3CDTF">2026-04-16T21:16:43Z</dcterms:modified>
</cp:coreProperties>
</file>